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'Лист3'!$10:$13</definedName>
    <definedName name="_xlnm.Print_Area" localSheetId="0">'Лист3'!$A$1:$I$28</definedName>
  </definedNames>
  <calcPr fullCalcOnLoad="1"/>
</workbook>
</file>

<file path=xl/sharedStrings.xml><?xml version="1.0" encoding="utf-8"?>
<sst xmlns="http://schemas.openxmlformats.org/spreadsheetml/2006/main" count="40" uniqueCount="40">
  <si>
    <t>И н ф о р м а ц и я</t>
  </si>
  <si>
    <t>№ п/п</t>
  </si>
  <si>
    <t>Наименование программ и мероприятий непрограммной части</t>
  </si>
  <si>
    <t>Всего по программам,      в том числе:</t>
  </si>
  <si>
    <t>I</t>
  </si>
  <si>
    <t>II</t>
  </si>
  <si>
    <t>Всего непрограммная часть, в том числе по мероприятиям (объектам)</t>
  </si>
  <si>
    <t>(тыс.рублей)</t>
  </si>
  <si>
    <t xml:space="preserve">Субвенция на выплату единовременных пособий при всех формах устройства детей, лишенных родительского попечения, в семью 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</si>
  <si>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«Совершенствование социальной поддержки семьи и детей» государственной программы Российской Федерации «Социальная поддержка граждан»</t>
  </si>
  <si>
    <t>Субсидии на создание новых мест в общеобразовательных организациях субъектов Российской Федерации в соответствии с потребностью на 2016 - 2025 годы в рамках государственной программы Российской Федерации «Развитие образования» на 2013 - 2020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</si>
  <si>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</si>
  <si>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мероприятия государственной программы Российской Федерации "Доступная среда" на 2011 - 2020 годы (по учреждениям профессионального образования)</t>
  </si>
  <si>
    <t>Субсидии на мероприятия государственной программы Российской Федерации "Доступная среда" на 2011 - 2020 годы (по учреждениям общего и дополнительного образования)</t>
  </si>
  <si>
    <t>на объекты и мероприятия федеральных целевых программ и непрограммной части</t>
  </si>
  <si>
    <t xml:space="preserve"> </t>
  </si>
  <si>
    <t xml:space="preserve">    </t>
  </si>
  <si>
    <t>о проводимой с федеральными министерствами и ведомствами работе по привлечению в 2018 году средств федерального бюджета и внебюджетных источников</t>
  </si>
  <si>
    <t>Предвари-тельный лимит на 2018 год</t>
  </si>
  <si>
    <t>Информация о проведенной с федеральными министерствами и ведомствами работе по привлечению в 2018 году средств федерального бюджета</t>
  </si>
  <si>
    <t>Соглашение  заключает Минсоцразвития Республики Марий Эл</t>
  </si>
  <si>
    <t>Субсидии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</si>
  <si>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>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</si>
  <si>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 xml:space="preserve">Фактически освоено </t>
  </si>
  <si>
    <t>Процент освоения</t>
  </si>
  <si>
    <t xml:space="preserve">Профинан-сировано </t>
  </si>
  <si>
    <t>Процент финансирования</t>
  </si>
  <si>
    <t xml:space="preserve">Недофинан-сировано </t>
  </si>
  <si>
    <t>Соглашение №074-08-2018-055 подписано обеими сторонами 6 февраля 2018 г.</t>
  </si>
  <si>
    <t>Соглашение №074-08-2018-251 подписано обеими сторонами 5 февраля 2018 г.</t>
  </si>
  <si>
    <t>Соглашение №074-08-2018-120 подписано обеими сторонами 5 февраля 2018 г.</t>
  </si>
  <si>
    <t>Соглашение №074-08-2018-633 подписано обеими сторонами 6 февраля 2018 г.</t>
  </si>
  <si>
    <t>Соглашение №074-08-2018-666 подписано обеими сторонами 6 февраля 2018 г.</t>
  </si>
  <si>
    <t>Соглашение №074-08-2018-149 подписано обеими сторонами 9 февраля 2018 г.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</si>
  <si>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</si>
  <si>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Соглашение №074-17-2018-043 подписано обеими сторонами 24 мая 2018 г.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</si>
  <si>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</t>
  </si>
  <si>
    <t>Главный специалист-эксперт отдела финансов и социально-экономической политики                                                                                                                 О.В.Черепанова</t>
  </si>
  <si>
    <t>Начальник отдела финансов и социально-экономической политики                                                                                                                   Е.В.Пильщикова</t>
  </si>
  <si>
    <t>по Министерству образования и науки Республики Марий Эл на 27.09.2018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</si>
</sst>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_(* #,##0.0_);_(* \(#,##0.0\);_(* &quot;-&quot;??_);_(@_)"/>
    <numFmt numFmtId="192" formatCode="_(* #,##0.000_);_(* \(#,##0.000\);_(* &quot;-&quot;??_);_(@_)"/>
    <numFmt numFmtId="193" formatCode="#,##0.000"/>
    <numFmt numFmtId="194" formatCode="#,##0.0000"/>
    <numFmt numFmtId="195" formatCode="#,##0.00000"/>
    <numFmt numFmtId="196" formatCode="#,##0.000000"/>
    <numFmt numFmtId="197" formatCode="#,##0.0"/>
    <numFmt numFmtId="198" formatCode="#,##0.0000000"/>
  </numFmts>
  <fonts count="5">
    <font>
      <sz val="10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93" fontId="4" fillId="0" borderId="1" xfId="18" applyNumberFormat="1" applyFont="1" applyFill="1" applyBorder="1" applyAlignment="1">
      <alignment horizontal="center" vertical="center" wrapText="1"/>
    </xf>
    <xf numFmtId="195" fontId="3" fillId="0" borderId="0" xfId="0" applyNumberFormat="1" applyFont="1" applyAlignment="1">
      <alignment/>
    </xf>
    <xf numFmtId="195" fontId="4" fillId="0" borderId="1" xfId="18" applyNumberFormat="1" applyFont="1" applyFill="1" applyBorder="1" applyAlignment="1">
      <alignment horizontal="center" vertical="center" wrapText="1"/>
    </xf>
    <xf numFmtId="197" fontId="4" fillId="0" borderId="1" xfId="1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93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4"/>
  <sheetViews>
    <sheetView tabSelected="1" zoomScale="80" zoomScaleNormal="80" zoomScaleSheetLayoutView="80" workbookViewId="0" topLeftCell="A10">
      <selection activeCell="B15" sqref="B15"/>
    </sheetView>
  </sheetViews>
  <sheetFormatPr defaultColWidth="9.140625" defaultRowHeight="12.75"/>
  <cols>
    <col min="1" max="1" width="4.57421875" style="0" customWidth="1"/>
    <col min="2" max="2" width="85.28125" style="0" customWidth="1"/>
    <col min="3" max="5" width="13.00390625" style="0" customWidth="1"/>
    <col min="6" max="6" width="13.7109375" style="5" customWidth="1"/>
    <col min="7" max="7" width="13.7109375" style="0" customWidth="1"/>
    <col min="8" max="8" width="14.57421875" style="0" customWidth="1"/>
    <col min="9" max="9" width="58.421875" style="0" customWidth="1"/>
  </cols>
  <sheetData>
    <row r="1" ht="12.75" hidden="1"/>
    <row r="2" ht="12.75" hidden="1"/>
    <row r="3" ht="12.75" hidden="1"/>
    <row r="4" spans="1:9" ht="18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7" ht="8.25" customHeight="1" hidden="1">
      <c r="A5" s="1"/>
      <c r="B5" s="1"/>
      <c r="C5" s="1"/>
      <c r="D5" s="1"/>
      <c r="E5" s="1"/>
      <c r="F5" s="12"/>
      <c r="G5" s="1"/>
    </row>
    <row r="6" spans="1:9" ht="15.75" customHeight="1">
      <c r="A6" s="17" t="s">
        <v>17</v>
      </c>
      <c r="B6" s="17"/>
      <c r="C6" s="17"/>
      <c r="D6" s="17"/>
      <c r="E6" s="17"/>
      <c r="F6" s="17"/>
      <c r="G6" s="17"/>
      <c r="H6" s="17"/>
      <c r="I6" s="17"/>
    </row>
    <row r="7" spans="1:9" ht="15.75" customHeight="1">
      <c r="A7" s="17" t="s">
        <v>14</v>
      </c>
      <c r="B7" s="17"/>
      <c r="C7" s="17"/>
      <c r="D7" s="17"/>
      <c r="E7" s="17"/>
      <c r="F7" s="17"/>
      <c r="G7" s="17"/>
      <c r="H7" s="17"/>
      <c r="I7" s="17"/>
    </row>
    <row r="8" spans="1:9" ht="15.75" customHeight="1">
      <c r="A8" s="17" t="s">
        <v>39</v>
      </c>
      <c r="B8" s="17"/>
      <c r="C8" s="17"/>
      <c r="D8" s="17"/>
      <c r="E8" s="17"/>
      <c r="F8" s="17"/>
      <c r="G8" s="17"/>
      <c r="H8" s="17"/>
      <c r="I8" s="17"/>
    </row>
    <row r="9" spans="1:9" ht="15" customHeight="1">
      <c r="A9" s="22" t="s">
        <v>7</v>
      </c>
      <c r="B9" s="22"/>
      <c r="C9" s="22"/>
      <c r="D9" s="22"/>
      <c r="E9" s="22"/>
      <c r="F9" s="22"/>
      <c r="G9" s="22"/>
      <c r="H9" s="22"/>
      <c r="I9" s="22"/>
    </row>
    <row r="10" spans="1:9" ht="18.75" customHeight="1">
      <c r="A10" s="18" t="s">
        <v>1</v>
      </c>
      <c r="B10" s="18" t="s">
        <v>2</v>
      </c>
      <c r="C10" s="19" t="s">
        <v>18</v>
      </c>
      <c r="D10" s="18" t="s">
        <v>23</v>
      </c>
      <c r="E10" s="19" t="s">
        <v>24</v>
      </c>
      <c r="F10" s="24" t="s">
        <v>25</v>
      </c>
      <c r="G10" s="19" t="s">
        <v>26</v>
      </c>
      <c r="H10" s="18" t="s">
        <v>27</v>
      </c>
      <c r="I10" s="18" t="s">
        <v>19</v>
      </c>
    </row>
    <row r="11" spans="1:9" ht="15.75" customHeight="1">
      <c r="A11" s="18"/>
      <c r="B11" s="18"/>
      <c r="C11" s="20"/>
      <c r="D11" s="18"/>
      <c r="E11" s="20"/>
      <c r="F11" s="24"/>
      <c r="G11" s="20"/>
      <c r="H11" s="18"/>
      <c r="I11" s="18"/>
    </row>
    <row r="12" spans="1:9" ht="32.25" customHeight="1">
      <c r="A12" s="18"/>
      <c r="B12" s="18"/>
      <c r="C12" s="21"/>
      <c r="D12" s="18"/>
      <c r="E12" s="21"/>
      <c r="F12" s="24"/>
      <c r="G12" s="21"/>
      <c r="H12" s="18"/>
      <c r="I12" s="18"/>
    </row>
    <row r="13" spans="1:9" ht="15.75">
      <c r="A13" s="3">
        <v>1</v>
      </c>
      <c r="B13" s="3">
        <v>2</v>
      </c>
      <c r="C13" s="3">
        <v>3</v>
      </c>
      <c r="D13" s="3">
        <v>4</v>
      </c>
      <c r="E13" s="3"/>
      <c r="F13" s="4">
        <v>5</v>
      </c>
      <c r="G13" s="3"/>
      <c r="H13" s="3">
        <v>6</v>
      </c>
      <c r="I13" s="3">
        <v>7</v>
      </c>
    </row>
    <row r="14" spans="1:9" ht="15.75">
      <c r="A14" s="3" t="s">
        <v>4</v>
      </c>
      <c r="B14" s="6" t="s">
        <v>3</v>
      </c>
      <c r="C14" s="8">
        <f>SUM(C15:C23)</f>
        <v>396521.6</v>
      </c>
      <c r="D14" s="8">
        <f>SUM(D15:D23)</f>
        <v>126640.36942</v>
      </c>
      <c r="E14" s="11">
        <f aca="true" t="shared" si="0" ref="E14:E21">D14/C14*100</f>
        <v>31.937823669631115</v>
      </c>
      <c r="F14" s="8">
        <f>SUM(F15:F23)</f>
        <v>140934.92808999997</v>
      </c>
      <c r="G14" s="8">
        <f aca="true" t="shared" si="1" ref="G14:G23">F14/C14*100</f>
        <v>35.542812318420985</v>
      </c>
      <c r="H14" s="8">
        <f>SUM(H15:H23)</f>
        <v>255586.67190999998</v>
      </c>
      <c r="I14" s="7"/>
    </row>
    <row r="15" spans="1:9" s="5" customFormat="1" ht="86.25" customHeight="1">
      <c r="A15" s="4">
        <v>1</v>
      </c>
      <c r="B15" s="6" t="s">
        <v>9</v>
      </c>
      <c r="C15" s="8">
        <v>40074.6</v>
      </c>
      <c r="D15" s="10">
        <v>39620.12665</v>
      </c>
      <c r="E15" s="11">
        <f t="shared" si="0"/>
        <v>98.86593166244954</v>
      </c>
      <c r="F15" s="10">
        <f>10866.8283+3060.89+2128.1768-4.36989+4763.24241+4557.29062+14248.06841+14.24807</f>
        <v>39634.37472</v>
      </c>
      <c r="G15" s="11">
        <f t="shared" si="1"/>
        <v>98.90148552948752</v>
      </c>
      <c r="H15" s="10">
        <f aca="true" t="shared" si="2" ref="H15:H23">C15-F15</f>
        <v>440.22527999999875</v>
      </c>
      <c r="I15" s="6" t="s">
        <v>28</v>
      </c>
    </row>
    <row r="16" spans="1:9" s="5" customFormat="1" ht="71.25" customHeight="1">
      <c r="A16" s="4">
        <v>2</v>
      </c>
      <c r="B16" s="6" t="s">
        <v>10</v>
      </c>
      <c r="C16" s="8">
        <v>120276.2</v>
      </c>
      <c r="D16" s="10">
        <f>13325.86776+2347.2098+1661.84122+9196.48278+1047.01221+7885.8488-5.99181+13194.73943+2629.16733</f>
        <v>51282.17752</v>
      </c>
      <c r="E16" s="11">
        <f t="shared" si="0"/>
        <v>42.637011744634435</v>
      </c>
      <c r="F16" s="8">
        <f>25130+15260-12456+9870+20500+6000</f>
        <v>64304</v>
      </c>
      <c r="G16" s="11">
        <f t="shared" si="1"/>
        <v>53.46361125476196</v>
      </c>
      <c r="H16" s="10">
        <f t="shared" si="2"/>
        <v>55972.2</v>
      </c>
      <c r="I16" s="6" t="s">
        <v>29</v>
      </c>
    </row>
    <row r="17" spans="1:9" s="5" customFormat="1" ht="46.5" customHeight="1">
      <c r="A17" s="4">
        <v>3</v>
      </c>
      <c r="B17" s="6" t="s">
        <v>11</v>
      </c>
      <c r="C17" s="8">
        <v>17644.3</v>
      </c>
      <c r="D17" s="10">
        <f>14811.99999+2832.3</f>
        <v>17644.29999</v>
      </c>
      <c r="E17" s="11">
        <f t="shared" si="0"/>
        <v>99.99999994332447</v>
      </c>
      <c r="F17" s="8">
        <v>17644.3</v>
      </c>
      <c r="G17" s="11">
        <f t="shared" si="1"/>
        <v>100</v>
      </c>
      <c r="H17" s="8">
        <f>C17-F17</f>
        <v>0</v>
      </c>
      <c r="I17" s="6" t="s">
        <v>33</v>
      </c>
    </row>
    <row r="18" spans="1:9" s="5" customFormat="1" ht="55.5" customHeight="1">
      <c r="A18" s="4">
        <v>4</v>
      </c>
      <c r="B18" s="6" t="s">
        <v>12</v>
      </c>
      <c r="C18" s="8">
        <v>5377.1</v>
      </c>
      <c r="D18" s="8">
        <f>2296.4+1474.2</f>
        <v>3770.6000000000004</v>
      </c>
      <c r="E18" s="11">
        <f t="shared" si="0"/>
        <v>70.12330066392666</v>
      </c>
      <c r="F18" s="8">
        <f>2296.4+1474.2</f>
        <v>3770.6000000000004</v>
      </c>
      <c r="G18" s="11">
        <f t="shared" si="1"/>
        <v>70.12330066392666</v>
      </c>
      <c r="H18" s="8">
        <f t="shared" si="2"/>
        <v>1606.5</v>
      </c>
      <c r="I18" s="6" t="s">
        <v>30</v>
      </c>
    </row>
    <row r="19" spans="1:9" s="5" customFormat="1" ht="55.5" customHeight="1">
      <c r="A19" s="4">
        <v>5</v>
      </c>
      <c r="B19" s="6" t="s">
        <v>13</v>
      </c>
      <c r="C19" s="8">
        <v>2906.8</v>
      </c>
      <c r="D19" s="10">
        <f>928.6326+56.52079</f>
        <v>985.1533900000001</v>
      </c>
      <c r="E19" s="11">
        <f t="shared" si="0"/>
        <v>33.89133720930232</v>
      </c>
      <c r="F19" s="10">
        <f>968.912+1125.93243</f>
        <v>2094.84443</v>
      </c>
      <c r="G19" s="11">
        <f t="shared" si="1"/>
        <v>72.06703006742809</v>
      </c>
      <c r="H19" s="10">
        <f t="shared" si="2"/>
        <v>811.9555700000001</v>
      </c>
      <c r="I19" s="6" t="s">
        <v>20</v>
      </c>
    </row>
    <row r="20" spans="1:10" s="5" customFormat="1" ht="57" customHeight="1">
      <c r="A20" s="4">
        <v>6</v>
      </c>
      <c r="B20" s="6" t="s">
        <v>21</v>
      </c>
      <c r="C20" s="8">
        <v>7361.7</v>
      </c>
      <c r="D20" s="10">
        <v>7361.67</v>
      </c>
      <c r="E20" s="11">
        <f t="shared" si="0"/>
        <v>99.99959248543135</v>
      </c>
      <c r="F20" s="8">
        <f>2800+1460+1400+1701.7</f>
        <v>7361.7</v>
      </c>
      <c r="G20" s="8">
        <f t="shared" si="1"/>
        <v>100</v>
      </c>
      <c r="H20" s="8">
        <f t="shared" si="2"/>
        <v>0</v>
      </c>
      <c r="I20" s="6" t="s">
        <v>31</v>
      </c>
      <c r="J20" s="5" t="s">
        <v>15</v>
      </c>
    </row>
    <row r="21" spans="1:9" s="5" customFormat="1" ht="73.5" customHeight="1">
      <c r="A21" s="4">
        <v>7</v>
      </c>
      <c r="B21" s="6" t="s">
        <v>22</v>
      </c>
      <c r="C21" s="8">
        <v>2330.3</v>
      </c>
      <c r="D21" s="8">
        <v>2330.3</v>
      </c>
      <c r="E21" s="11">
        <f t="shared" si="0"/>
        <v>100</v>
      </c>
      <c r="F21" s="8">
        <v>2330.3</v>
      </c>
      <c r="G21" s="8">
        <f t="shared" si="1"/>
        <v>100</v>
      </c>
      <c r="H21" s="8">
        <f t="shared" si="2"/>
        <v>0</v>
      </c>
      <c r="I21" s="6" t="s">
        <v>32</v>
      </c>
    </row>
    <row r="22" spans="1:9" s="5" customFormat="1" ht="75" customHeight="1">
      <c r="A22" s="4">
        <v>8</v>
      </c>
      <c r="B22" s="6" t="s">
        <v>36</v>
      </c>
      <c r="C22" s="8">
        <v>5062.3</v>
      </c>
      <c r="D22" s="8">
        <v>3646.04187</v>
      </c>
      <c r="E22" s="11">
        <f>D22/C22*100</f>
        <v>72.02342551804516</v>
      </c>
      <c r="F22" s="8">
        <f>3251.33869+417.47025+126</f>
        <v>3794.80894</v>
      </c>
      <c r="G22" s="11">
        <f t="shared" si="1"/>
        <v>74.96215040594197</v>
      </c>
      <c r="H22" s="8">
        <f t="shared" si="2"/>
        <v>1267.4910600000003</v>
      </c>
      <c r="I22" s="6"/>
    </row>
    <row r="23" spans="1:9" s="5" customFormat="1" ht="68.25" customHeight="1">
      <c r="A23" s="4">
        <v>9</v>
      </c>
      <c r="B23" s="6" t="s">
        <v>34</v>
      </c>
      <c r="C23" s="8">
        <v>195488.3</v>
      </c>
      <c r="D23" s="8"/>
      <c r="E23" s="11">
        <f>D23/C23*100</f>
        <v>0</v>
      </c>
      <c r="F23" s="8"/>
      <c r="G23" s="8">
        <f t="shared" si="1"/>
        <v>0</v>
      </c>
      <c r="H23" s="8">
        <f t="shared" si="2"/>
        <v>195488.3</v>
      </c>
      <c r="I23" s="6" t="s">
        <v>35</v>
      </c>
    </row>
    <row r="24" spans="1:9" s="5" customFormat="1" ht="12" customHeight="1">
      <c r="A24" s="4"/>
      <c r="B24" s="6"/>
      <c r="C24" s="8"/>
      <c r="D24" s="8"/>
      <c r="E24" s="11"/>
      <c r="F24" s="8"/>
      <c r="G24" s="8"/>
      <c r="H24" s="8"/>
      <c r="I24" s="6"/>
    </row>
    <row r="25" spans="1:9" s="5" customFormat="1" ht="33" customHeight="1">
      <c r="A25" s="4" t="s">
        <v>5</v>
      </c>
      <c r="B25" s="6" t="s">
        <v>6</v>
      </c>
      <c r="C25" s="8">
        <f>SUM(C26:C26)</f>
        <v>4190</v>
      </c>
      <c r="D25" s="8">
        <f>SUM(D26:D26)</f>
        <v>2786.72866</v>
      </c>
      <c r="E25" s="11">
        <f>D25/C25*100</f>
        <v>66.50903723150358</v>
      </c>
      <c r="F25" s="8">
        <f>SUM(F26:F26)</f>
        <v>3334.27324</v>
      </c>
      <c r="G25" s="11">
        <f>F25/C25*100</f>
        <v>79.57692696897375</v>
      </c>
      <c r="H25" s="8">
        <f>SUM(H26:H26)</f>
        <v>855.72676</v>
      </c>
      <c r="I25" s="6"/>
    </row>
    <row r="26" spans="1:9" s="5" customFormat="1" ht="42" customHeight="1">
      <c r="A26" s="4">
        <v>1</v>
      </c>
      <c r="B26" s="6" t="s">
        <v>8</v>
      </c>
      <c r="C26" s="8">
        <v>4190</v>
      </c>
      <c r="D26" s="10">
        <f>2585.61958+201.10908</f>
        <v>2786.72866</v>
      </c>
      <c r="E26" s="11">
        <f>D26/C26*100</f>
        <v>66.50903723150358</v>
      </c>
      <c r="F26" s="10">
        <f>2149.88324+394.797+394.796+394.797</f>
        <v>3334.27324</v>
      </c>
      <c r="G26" s="11">
        <f>F26/C26*100</f>
        <v>79.57692696897375</v>
      </c>
      <c r="H26" s="8">
        <f>C26-F26</f>
        <v>855.72676</v>
      </c>
      <c r="I26" s="6"/>
    </row>
    <row r="27" spans="1:9" ht="40.5" customHeight="1">
      <c r="A27" s="23" t="s">
        <v>38</v>
      </c>
      <c r="B27" s="23"/>
      <c r="C27" s="23"/>
      <c r="D27" s="23"/>
      <c r="E27" s="23"/>
      <c r="F27" s="23"/>
      <c r="G27" s="23"/>
      <c r="H27" s="23"/>
      <c r="I27" s="23"/>
    </row>
    <row r="28" spans="1:9" ht="32.25" customHeight="1" hidden="1">
      <c r="A28" s="15" t="s">
        <v>37</v>
      </c>
      <c r="B28" s="15"/>
      <c r="C28" s="15"/>
      <c r="D28" s="15"/>
      <c r="E28" s="15"/>
      <c r="F28" s="15"/>
      <c r="G28" s="15"/>
      <c r="H28" s="15"/>
      <c r="I28" s="15"/>
    </row>
    <row r="29" spans="1:7" ht="12.75">
      <c r="A29" s="2"/>
      <c r="B29" s="2"/>
      <c r="C29" s="2"/>
      <c r="D29" s="2"/>
      <c r="E29" s="2"/>
      <c r="F29" s="13"/>
      <c r="G29" s="2"/>
    </row>
    <row r="30" spans="1:7" ht="12.75">
      <c r="A30" s="2"/>
      <c r="B30" s="2"/>
      <c r="C30" s="2"/>
      <c r="D30" s="2"/>
      <c r="E30" s="2"/>
      <c r="F30" s="13"/>
      <c r="G30" s="2"/>
    </row>
    <row r="31" spans="1:7" ht="12.75">
      <c r="A31" s="2"/>
      <c r="B31" s="2" t="s">
        <v>16</v>
      </c>
      <c r="C31" s="2"/>
      <c r="D31" s="9"/>
      <c r="E31" s="9"/>
      <c r="F31" s="13"/>
      <c r="G31" s="2"/>
    </row>
    <row r="32" spans="1:7" ht="12.75">
      <c r="A32" s="2"/>
      <c r="B32" s="2"/>
      <c r="C32" s="2"/>
      <c r="D32" s="2"/>
      <c r="E32" s="2"/>
      <c r="F32" s="13"/>
      <c r="G32" s="2"/>
    </row>
    <row r="34" ht="12.75">
      <c r="F34" s="14"/>
    </row>
  </sheetData>
  <mergeCells count="16">
    <mergeCell ref="A8:I8"/>
    <mergeCell ref="A9:I9"/>
    <mergeCell ref="A27:I27"/>
    <mergeCell ref="F10:F12"/>
    <mergeCell ref="E10:E12"/>
    <mergeCell ref="G10:G12"/>
    <mergeCell ref="A28:I28"/>
    <mergeCell ref="A4:I4"/>
    <mergeCell ref="A6:I6"/>
    <mergeCell ref="A10:A12"/>
    <mergeCell ref="B10:B12"/>
    <mergeCell ref="D10:D12"/>
    <mergeCell ref="C10:C12"/>
    <mergeCell ref="H10:H12"/>
    <mergeCell ref="I10:I12"/>
    <mergeCell ref="A7:I7"/>
  </mergeCells>
  <printOptions/>
  <pageMargins left="0.31496062992125984" right="0.15748031496062992" top="0.4330708661417323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Итоги реализации ФЦП за 9 месяцев 2018 года</dc:title>
  <dc:subject/>
  <dc:creator>Microsoft Corporation</dc:creator>
  <cp:keywords/>
  <dc:description/>
  <cp:lastModifiedBy>User068</cp:lastModifiedBy>
  <cp:lastPrinted>2018-09-27T14:41:56Z</cp:lastPrinted>
  <dcterms:created xsi:type="dcterms:W3CDTF">1996-10-08T23:32:33Z</dcterms:created>
  <dcterms:modified xsi:type="dcterms:W3CDTF">2018-09-27T14:41:58Z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XXJ7TYMEEKJ2-3335-45</vt:lpwstr>
  </property>
  <property fmtid="{D5CDD505-2E9C-101B-9397-08002B2CF9AE}" pid="4" name="_dlc_DocIdItemGu">
    <vt:lpwstr>a78cb2f8-ae43-486e-9551-483658ff63fd</vt:lpwstr>
  </property>
  <property fmtid="{D5CDD505-2E9C-101B-9397-08002B2CF9AE}" pid="5" name="_dlc_DocIdU">
    <vt:lpwstr>https://vip.gov.mari.ru/minobr/_layouts/DocIdRedir.aspx?ID=XXJ7TYMEEKJ2-3335-45, XXJ7TYMEEKJ2-3335-45</vt:lpwstr>
  </property>
  <property fmtid="{D5CDD505-2E9C-101B-9397-08002B2CF9AE}" pid="6" name="Описани">
    <vt:lpwstr/>
  </property>
  <property fmtid="{D5CDD505-2E9C-101B-9397-08002B2CF9AE}" pid="7" name="Г">
    <vt:lpwstr>Текущий год</vt:lpwstr>
  </property>
</Properties>
</file>